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athercacanindin/Desktop/Board Reports 2019/"/>
    </mc:Choice>
  </mc:AlternateContent>
  <xr:revisionPtr revIDLastSave="0" documentId="8_{0D87F301-4862-F740-A09E-FAEFCEBB8C67}" xr6:coauthVersionLast="45" xr6:coauthVersionMax="45" xr10:uidLastSave="{00000000-0000-0000-0000-000000000000}"/>
  <bookViews>
    <workbookView xWindow="3980" yWindow="3060" windowWidth="26840" windowHeight="15940" xr2:uid="{390B4136-5A06-DE4B-86BC-3A35D13D52E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1" l="1"/>
  <c r="E60" i="1" s="1"/>
  <c r="E58" i="1"/>
  <c r="E53" i="1"/>
  <c r="E52" i="1"/>
  <c r="E54" i="1" s="1"/>
  <c r="E48" i="1"/>
  <c r="E47" i="1"/>
  <c r="E49" i="1" s="1"/>
  <c r="E38" i="1"/>
  <c r="E37" i="1"/>
  <c r="E39" i="1" s="1"/>
  <c r="E33" i="1"/>
  <c r="E32" i="1"/>
  <c r="E34" i="1" s="1"/>
  <c r="E28" i="1"/>
  <c r="E27" i="1"/>
  <c r="E23" i="1"/>
  <c r="E22" i="1"/>
  <c r="E24" i="1" s="1"/>
  <c r="E18" i="1"/>
  <c r="E17" i="1"/>
  <c r="E13" i="1"/>
  <c r="E12" i="1"/>
  <c r="E14" i="1" s="1"/>
  <c r="E8" i="1"/>
  <c r="E7" i="1"/>
  <c r="E29" i="1" l="1"/>
  <c r="E42" i="1"/>
  <c r="E43" i="1"/>
  <c r="E19" i="1"/>
  <c r="E9" i="1"/>
  <c r="E44" i="1" l="1"/>
</calcChain>
</file>

<file path=xl/sharedStrings.xml><?xml version="1.0" encoding="utf-8"?>
<sst xmlns="http://schemas.openxmlformats.org/spreadsheetml/2006/main" count="39" uniqueCount="18">
  <si>
    <t>Botanical Society of America</t>
  </si>
  <si>
    <t>Profit and Loss</t>
  </si>
  <si>
    <t>YTD</t>
  </si>
  <si>
    <t>FY2020 Budget to Actual</t>
  </si>
  <si>
    <t>FY2020</t>
  </si>
  <si>
    <t>Administration</t>
  </si>
  <si>
    <t>Income</t>
  </si>
  <si>
    <t>Expenditure</t>
  </si>
  <si>
    <t>Publications</t>
  </si>
  <si>
    <t>Conference</t>
  </si>
  <si>
    <t>Education</t>
  </si>
  <si>
    <t>Grants</t>
  </si>
  <si>
    <t>Development</t>
  </si>
  <si>
    <t>Board</t>
  </si>
  <si>
    <t>Operations Subtotal</t>
  </si>
  <si>
    <t>Sections</t>
  </si>
  <si>
    <t>Awards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</si>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</sst>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0" fontId="4" fillId="2" borderId="0" xfId="0" applyFont="1" applyFill="1"/>
    <xf numFmtId="3" fontId="0" fillId="2" borderId="0" xfId="0" applyNumberFormat="1" applyFill="1"/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5" fillId="0" borderId="0" xfId="0" applyFont="1"/>
    <xf numFmtId="3" fontId="6" fillId="0" borderId="0" xfId="0" applyNumberFormat="1" applyFont="1"/>
    <xf numFmtId="3" fontId="7" fillId="2" borderId="0" xfId="0" applyNumberFormat="1" applyFont="1" applyFill="1"/>
    <xf numFmtId="1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athercacanindin/Desktop/BSA%20Budgets/FY2020Budget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LASSES"/>
      <sheetName val="Consolidate"/>
      <sheetName val="Admin"/>
      <sheetName val="Publications"/>
      <sheetName val="Conference"/>
      <sheetName val="Education"/>
      <sheetName val="Grant"/>
      <sheetName val="Development"/>
      <sheetName val="Board"/>
      <sheetName val="Sections"/>
      <sheetName val="Awards"/>
      <sheetName val="Investments"/>
      <sheetName val="STAFF"/>
      <sheetName val="Travel"/>
      <sheetName val="INCOME-Member"/>
      <sheetName val="INCOME-Publication"/>
      <sheetName val="INCOME-Grant"/>
      <sheetName val="INCOME-Other"/>
      <sheetName val="P&amp;L Over Time"/>
      <sheetName val="Template"/>
    </sheetNames>
    <sheetDataSet>
      <sheetData sheetId="0">
        <row r="1">
          <cell r="A1" t="str">
            <v>Botanical Society of America</v>
          </cell>
        </row>
      </sheetData>
      <sheetData sheetId="1">
        <row r="501">
          <cell r="R501">
            <v>207916</v>
          </cell>
        </row>
        <row r="502">
          <cell r="R502">
            <v>469491.66510000004</v>
          </cell>
        </row>
        <row r="506">
          <cell r="R506">
            <v>797516</v>
          </cell>
        </row>
        <row r="507">
          <cell r="R507">
            <v>361138.91900000005</v>
          </cell>
        </row>
        <row r="511">
          <cell r="R511">
            <v>250000</v>
          </cell>
        </row>
        <row r="512">
          <cell r="R512">
            <v>248769.46549999999</v>
          </cell>
        </row>
        <row r="516">
          <cell r="R516">
            <v>0</v>
          </cell>
        </row>
        <row r="517">
          <cell r="R517">
            <v>42652.007200000022</v>
          </cell>
        </row>
        <row r="521">
          <cell r="R521">
            <v>572314</v>
          </cell>
        </row>
        <row r="522">
          <cell r="R522">
            <v>572314</v>
          </cell>
        </row>
        <row r="526">
          <cell r="R526">
            <v>35000</v>
          </cell>
        </row>
        <row r="527">
          <cell r="R527">
            <v>16438.993200000004</v>
          </cell>
        </row>
        <row r="531">
          <cell r="R531">
            <v>0</v>
          </cell>
        </row>
        <row r="532">
          <cell r="R532">
            <v>47800</v>
          </cell>
        </row>
        <row r="536">
          <cell r="R536">
            <v>24500</v>
          </cell>
        </row>
        <row r="537">
          <cell r="R537">
            <v>30000</v>
          </cell>
        </row>
        <row r="541">
          <cell r="R541">
            <v>27000</v>
          </cell>
        </row>
        <row r="542">
          <cell r="R542">
            <v>43000</v>
          </cell>
        </row>
        <row r="551">
          <cell r="R551">
            <v>1934246</v>
          </cell>
        </row>
        <row r="552">
          <cell r="R552">
            <v>1831605.05</v>
          </cell>
        </row>
      </sheetData>
      <sheetData sheetId="2"/>
      <sheetData sheetId="3">
        <row r="10">
          <cell r="Q10">
            <v>102036</v>
          </cell>
        </row>
      </sheetData>
      <sheetData sheetId="4">
        <row r="14">
          <cell r="Q14">
            <v>3800</v>
          </cell>
        </row>
      </sheetData>
      <sheetData sheetId="5">
        <row r="43">
          <cell r="Q43">
            <v>250000</v>
          </cell>
        </row>
      </sheetData>
      <sheetData sheetId="6">
        <row r="60">
          <cell r="Q60">
            <v>0</v>
          </cell>
        </row>
      </sheetData>
      <sheetData sheetId="7">
        <row r="49">
          <cell r="Q49">
            <v>20000</v>
          </cell>
        </row>
      </sheetData>
      <sheetData sheetId="8">
        <row r="18">
          <cell r="Q18">
            <v>15000</v>
          </cell>
        </row>
      </sheetData>
      <sheetData sheetId="9">
        <row r="60">
          <cell r="Q60">
            <v>0</v>
          </cell>
        </row>
      </sheetData>
      <sheetData sheetId="10">
        <row r="13">
          <cell r="Q13">
            <v>8000</v>
          </cell>
        </row>
      </sheetData>
      <sheetData sheetId="11">
        <row r="10">
          <cell r="Q10">
            <v>15000</v>
          </cell>
        </row>
      </sheetData>
      <sheetData sheetId="12">
        <row r="60">
          <cell r="Q6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21C64-F6B7-DF48-AE9E-0C705B5430D9}">
  <dimension ref="A1:E60"/>
  <sheetViews>
    <sheetView tabSelected="1" topLeftCell="A35" workbookViewId="0">
      <selection activeCell="G14" sqref="G14"/>
    </sheetView>
  </sheetViews>
  <sheetFormatPr baseColWidth="10" defaultRowHeight="16" x14ac:dyDescent="0.2"/>
  <cols>
    <col min="1" max="1" width="17.6640625" customWidth="1"/>
    <col min="2" max="2" width="25.33203125" customWidth="1"/>
    <col min="4" max="4" width="6.1640625" customWidth="1"/>
  </cols>
  <sheetData>
    <row r="1" spans="1:5" ht="18" x14ac:dyDescent="0.2">
      <c r="A1" s="1" t="s">
        <v>0</v>
      </c>
      <c r="B1" s="2"/>
    </row>
    <row r="2" spans="1:5" ht="18" x14ac:dyDescent="0.2">
      <c r="A2" s="1" t="s">
        <v>1</v>
      </c>
      <c r="B2" s="2"/>
      <c r="C2" s="3" t="s">
        <v>2</v>
      </c>
    </row>
    <row r="3" spans="1:5" x14ac:dyDescent="0.2">
      <c r="A3" s="4" t="s">
        <v>3</v>
      </c>
      <c r="B3" s="2"/>
      <c r="C3" s="3" t="s">
        <v>4</v>
      </c>
      <c r="D3" s="3"/>
      <c r="E3" s="3" t="s">
        <v>4</v>
      </c>
    </row>
    <row r="4" spans="1:5" x14ac:dyDescent="0.2">
      <c r="B4" s="15">
        <v>43921</v>
      </c>
    </row>
    <row r="6" spans="1:5" ht="19" x14ac:dyDescent="0.25">
      <c r="A6" s="5"/>
      <c r="B6" s="6"/>
    </row>
    <row r="7" spans="1:5" ht="19" x14ac:dyDescent="0.25">
      <c r="A7" s="5" t="s">
        <v>5</v>
      </c>
      <c r="B7" s="6" t="s">
        <v>6</v>
      </c>
      <c r="C7" s="6">
        <v>176623.25</v>
      </c>
      <c r="D7" s="6"/>
      <c r="E7" s="6">
        <f>[1]CLASSES!R501</f>
        <v>207916</v>
      </c>
    </row>
    <row r="8" spans="1:5" ht="19" x14ac:dyDescent="0.25">
      <c r="A8" s="5"/>
      <c r="B8" s="6" t="s">
        <v>7</v>
      </c>
      <c r="C8" s="6">
        <v>262212.86</v>
      </c>
      <c r="D8" s="6"/>
      <c r="E8" s="6">
        <f>[1]CLASSES!R502</f>
        <v>469491.66510000004</v>
      </c>
    </row>
    <row r="9" spans="1:5" ht="19" x14ac:dyDescent="0.25">
      <c r="A9" s="5"/>
      <c r="B9" s="6"/>
      <c r="C9" s="6">
        <v>-85589.61</v>
      </c>
      <c r="D9" s="6"/>
      <c r="E9" s="6">
        <f>E7-E8</f>
        <v>-261575.66510000004</v>
      </c>
    </row>
    <row r="10" spans="1:5" ht="19" x14ac:dyDescent="0.25">
      <c r="A10" s="5"/>
      <c r="B10" s="6"/>
    </row>
    <row r="11" spans="1:5" ht="19" x14ac:dyDescent="0.25">
      <c r="A11" s="5" t="s">
        <v>8</v>
      </c>
      <c r="B11" s="6"/>
    </row>
    <row r="12" spans="1:5" ht="19" x14ac:dyDescent="0.25">
      <c r="A12" s="5"/>
      <c r="B12" s="6" t="s">
        <v>6</v>
      </c>
      <c r="C12" s="6">
        <v>648728.5</v>
      </c>
      <c r="D12" s="6"/>
      <c r="E12" s="6">
        <f>[1]CLASSES!R506</f>
        <v>797516</v>
      </c>
    </row>
    <row r="13" spans="1:5" ht="19" x14ac:dyDescent="0.25">
      <c r="A13" s="5"/>
      <c r="B13" s="6" t="s">
        <v>7</v>
      </c>
      <c r="C13" s="6">
        <v>176806.74</v>
      </c>
      <c r="D13" s="6"/>
      <c r="E13" s="6">
        <f>[1]CLASSES!R507</f>
        <v>361138.91900000005</v>
      </c>
    </row>
    <row r="14" spans="1:5" ht="19" x14ac:dyDescent="0.25">
      <c r="A14" s="5"/>
      <c r="B14" s="6"/>
      <c r="C14" s="6">
        <v>471921.76</v>
      </c>
      <c r="D14" s="6"/>
      <c r="E14" s="6">
        <f>E12-E13</f>
        <v>436377.08099999995</v>
      </c>
    </row>
    <row r="15" spans="1:5" ht="19" x14ac:dyDescent="0.25">
      <c r="A15" s="5"/>
      <c r="B15" s="6"/>
    </row>
    <row r="16" spans="1:5" ht="19" x14ac:dyDescent="0.25">
      <c r="A16" s="5" t="s">
        <v>9</v>
      </c>
      <c r="B16" s="6"/>
    </row>
    <row r="17" spans="1:5" ht="19" x14ac:dyDescent="0.25">
      <c r="A17" s="5"/>
      <c r="B17" s="6" t="s">
        <v>6</v>
      </c>
      <c r="C17" s="6">
        <v>2293.77</v>
      </c>
      <c r="D17" s="6"/>
      <c r="E17" s="6">
        <f>[1]CLASSES!R511</f>
        <v>250000</v>
      </c>
    </row>
    <row r="18" spans="1:5" ht="19" x14ac:dyDescent="0.25">
      <c r="A18" s="5"/>
      <c r="B18" s="6" t="s">
        <v>7</v>
      </c>
      <c r="C18" s="6">
        <v>11508.38</v>
      </c>
      <c r="D18" s="6"/>
      <c r="E18" s="6">
        <f>[1]CLASSES!R512</f>
        <v>248769.46549999999</v>
      </c>
    </row>
    <row r="19" spans="1:5" ht="19" x14ac:dyDescent="0.25">
      <c r="A19" s="5"/>
      <c r="B19" s="6"/>
      <c r="C19" s="6">
        <v>-9214.61</v>
      </c>
      <c r="D19" s="6"/>
      <c r="E19" s="6">
        <f>E17-E18</f>
        <v>1230.5345000000088</v>
      </c>
    </row>
    <row r="20" spans="1:5" ht="19" x14ac:dyDescent="0.25">
      <c r="A20" s="5"/>
      <c r="B20" s="6"/>
    </row>
    <row r="21" spans="1:5" ht="19" x14ac:dyDescent="0.25">
      <c r="A21" s="5" t="s">
        <v>10</v>
      </c>
      <c r="B21" s="6"/>
    </row>
    <row r="22" spans="1:5" ht="19" x14ac:dyDescent="0.25">
      <c r="A22" s="5"/>
      <c r="B22" s="6" t="s">
        <v>6</v>
      </c>
      <c r="C22" s="6">
        <v>0</v>
      </c>
      <c r="D22" s="6"/>
      <c r="E22" s="6">
        <f>[1]CLASSES!R516</f>
        <v>0</v>
      </c>
    </row>
    <row r="23" spans="1:5" ht="19" x14ac:dyDescent="0.25">
      <c r="A23" s="5"/>
      <c r="B23" s="6" t="s">
        <v>7</v>
      </c>
      <c r="C23" s="6">
        <v>20833.5</v>
      </c>
      <c r="D23" s="6"/>
      <c r="E23" s="6">
        <f>[1]CLASSES!R517</f>
        <v>42652.007200000022</v>
      </c>
    </row>
    <row r="24" spans="1:5" ht="19" x14ac:dyDescent="0.25">
      <c r="A24" s="5"/>
      <c r="B24" s="6"/>
      <c r="C24" s="6">
        <v>-20833.5</v>
      </c>
      <c r="D24" s="6"/>
      <c r="E24" s="6">
        <f>E22-E23</f>
        <v>-42652.007200000022</v>
      </c>
    </row>
    <row r="25" spans="1:5" ht="19" x14ac:dyDescent="0.25">
      <c r="A25" s="5"/>
      <c r="B25" s="6"/>
    </row>
    <row r="26" spans="1:5" ht="19" x14ac:dyDescent="0.25">
      <c r="A26" s="5" t="s">
        <v>11</v>
      </c>
      <c r="B26" s="6"/>
    </row>
    <row r="27" spans="1:5" ht="19" x14ac:dyDescent="0.25">
      <c r="A27" s="5"/>
      <c r="B27" s="6" t="s">
        <v>6</v>
      </c>
      <c r="C27" s="6">
        <v>151916.19</v>
      </c>
      <c r="D27" s="6"/>
      <c r="E27" s="6">
        <f>[1]CLASSES!R521</f>
        <v>572314</v>
      </c>
    </row>
    <row r="28" spans="1:5" ht="19" x14ac:dyDescent="0.25">
      <c r="A28" s="5"/>
      <c r="B28" s="6" t="s">
        <v>7</v>
      </c>
      <c r="C28" s="6">
        <v>164642.53</v>
      </c>
      <c r="D28" s="6"/>
      <c r="E28" s="6">
        <f>[1]CLASSES!R522</f>
        <v>572314</v>
      </c>
    </row>
    <row r="29" spans="1:5" ht="19" x14ac:dyDescent="0.25">
      <c r="A29" s="5"/>
      <c r="B29" s="6"/>
      <c r="C29" s="6">
        <v>-12726.34</v>
      </c>
      <c r="D29" s="6"/>
      <c r="E29" s="6">
        <f>E27-E28</f>
        <v>0</v>
      </c>
    </row>
    <row r="30" spans="1:5" ht="19" x14ac:dyDescent="0.25">
      <c r="A30" s="5"/>
      <c r="B30" s="6"/>
    </row>
    <row r="31" spans="1:5" ht="19" x14ac:dyDescent="0.25">
      <c r="A31" s="5" t="s">
        <v>12</v>
      </c>
      <c r="B31" s="6"/>
    </row>
    <row r="32" spans="1:5" ht="19" x14ac:dyDescent="0.25">
      <c r="A32" s="5"/>
      <c r="B32" s="6" t="s">
        <v>6</v>
      </c>
      <c r="C32" s="6">
        <v>19971.05</v>
      </c>
      <c r="D32" s="6"/>
      <c r="E32" s="6">
        <f>[1]CLASSES!R526</f>
        <v>35000</v>
      </c>
    </row>
    <row r="33" spans="1:5" ht="19" x14ac:dyDescent="0.25">
      <c r="A33" s="5"/>
      <c r="B33" s="6" t="s">
        <v>7</v>
      </c>
      <c r="C33" s="6">
        <v>11586.52</v>
      </c>
      <c r="D33" s="6"/>
      <c r="E33" s="6">
        <f>[1]CLASSES!R527</f>
        <v>16438.993200000004</v>
      </c>
    </row>
    <row r="34" spans="1:5" ht="19" x14ac:dyDescent="0.25">
      <c r="A34" s="5"/>
      <c r="B34" s="6"/>
      <c r="C34" s="6">
        <v>8384.5300000000007</v>
      </c>
      <c r="D34" s="6"/>
      <c r="E34" s="6">
        <f>E32-E33</f>
        <v>18561.006799999996</v>
      </c>
    </row>
    <row r="35" spans="1:5" ht="19" x14ac:dyDescent="0.25">
      <c r="A35" s="5"/>
      <c r="B35" s="6"/>
    </row>
    <row r="36" spans="1:5" ht="19" x14ac:dyDescent="0.25">
      <c r="A36" s="5" t="s">
        <v>13</v>
      </c>
      <c r="B36" s="6"/>
    </row>
    <row r="37" spans="1:5" ht="19" x14ac:dyDescent="0.25">
      <c r="A37" s="5"/>
      <c r="B37" s="6" t="s">
        <v>6</v>
      </c>
      <c r="C37" s="6">
        <v>0</v>
      </c>
      <c r="D37" s="6"/>
      <c r="E37" s="6">
        <f>[1]CLASSES!R531</f>
        <v>0</v>
      </c>
    </row>
    <row r="38" spans="1:5" ht="19" x14ac:dyDescent="0.25">
      <c r="A38" s="5"/>
      <c r="B38" s="6" t="s">
        <v>7</v>
      </c>
      <c r="C38" s="6">
        <v>26795.05</v>
      </c>
      <c r="D38" s="6"/>
      <c r="E38" s="6">
        <f>[1]CLASSES!R532</f>
        <v>47800</v>
      </c>
    </row>
    <row r="39" spans="1:5" ht="19" x14ac:dyDescent="0.25">
      <c r="A39" s="5"/>
      <c r="B39" s="6"/>
      <c r="C39" s="6">
        <v>-26795.05</v>
      </c>
      <c r="D39" s="6"/>
      <c r="E39" s="6">
        <f>E37-E38</f>
        <v>-47800</v>
      </c>
    </row>
    <row r="40" spans="1:5" ht="19" x14ac:dyDescent="0.25">
      <c r="A40" s="5"/>
      <c r="B40" s="6"/>
    </row>
    <row r="41" spans="1:5" ht="19" x14ac:dyDescent="0.25">
      <c r="A41" s="7" t="s">
        <v>14</v>
      </c>
      <c r="B41" s="8"/>
      <c r="C41" s="9"/>
      <c r="D41" s="9"/>
      <c r="E41" s="9"/>
    </row>
    <row r="42" spans="1:5" ht="19" x14ac:dyDescent="0.25">
      <c r="A42" s="7"/>
      <c r="B42" s="8" t="s">
        <v>6</v>
      </c>
      <c r="C42" s="8">
        <v>999532.76</v>
      </c>
      <c r="D42" s="8"/>
      <c r="E42" s="8">
        <f>E7+E12+E17+E22+E27+E32+E37</f>
        <v>1862746</v>
      </c>
    </row>
    <row r="43" spans="1:5" ht="19" x14ac:dyDescent="0.25">
      <c r="A43" s="7"/>
      <c r="B43" s="8" t="s">
        <v>7</v>
      </c>
      <c r="C43" s="8">
        <v>674385.58</v>
      </c>
      <c r="D43" s="8"/>
      <c r="E43" s="8">
        <f>+E8+E13+E18+E23+E28+E33+E38</f>
        <v>1758605.05</v>
      </c>
    </row>
    <row r="44" spans="1:5" ht="19" x14ac:dyDescent="0.25">
      <c r="A44" s="7"/>
      <c r="B44" s="10"/>
      <c r="C44" s="10">
        <v>325147.18</v>
      </c>
      <c r="D44" s="10"/>
      <c r="E44" s="10">
        <f>E42-E43</f>
        <v>104140.94999999995</v>
      </c>
    </row>
    <row r="45" spans="1:5" ht="19" x14ac:dyDescent="0.25">
      <c r="A45" s="5"/>
      <c r="B45" s="6"/>
    </row>
    <row r="46" spans="1:5" ht="19" x14ac:dyDescent="0.25">
      <c r="A46" s="5" t="s">
        <v>15</v>
      </c>
      <c r="B46" s="6"/>
    </row>
    <row r="47" spans="1:5" ht="19" x14ac:dyDescent="0.25">
      <c r="A47" s="5"/>
      <c r="B47" s="6" t="s">
        <v>6</v>
      </c>
      <c r="C47" s="6">
        <v>18704</v>
      </c>
      <c r="D47" s="6"/>
      <c r="E47" s="6">
        <f>[1]CLASSES!R536</f>
        <v>24500</v>
      </c>
    </row>
    <row r="48" spans="1:5" ht="19" x14ac:dyDescent="0.25">
      <c r="A48" s="5"/>
      <c r="B48" s="6" t="s">
        <v>7</v>
      </c>
      <c r="C48" s="6">
        <v>12060.71</v>
      </c>
      <c r="D48" s="6"/>
      <c r="E48" s="6">
        <f>[1]CLASSES!R537</f>
        <v>30000</v>
      </c>
    </row>
    <row r="49" spans="1:5" ht="19" x14ac:dyDescent="0.25">
      <c r="A49" s="5"/>
      <c r="B49" s="6"/>
      <c r="C49" s="6">
        <v>6643.29</v>
      </c>
      <c r="D49" s="6"/>
      <c r="E49" s="6">
        <f>E47-E48</f>
        <v>-5500</v>
      </c>
    </row>
    <row r="50" spans="1:5" ht="19" x14ac:dyDescent="0.25">
      <c r="A50" s="5"/>
      <c r="B50" s="6"/>
    </row>
    <row r="51" spans="1:5" ht="19" x14ac:dyDescent="0.25">
      <c r="A51" s="5" t="s">
        <v>16</v>
      </c>
      <c r="B51" s="6"/>
    </row>
    <row r="52" spans="1:5" ht="19" x14ac:dyDescent="0.25">
      <c r="A52" s="12"/>
      <c r="B52" s="13" t="s">
        <v>6</v>
      </c>
      <c r="C52" s="6">
        <v>15188.24</v>
      </c>
      <c r="D52" s="6"/>
      <c r="E52" s="6">
        <f>[1]CLASSES!R541</f>
        <v>27000</v>
      </c>
    </row>
    <row r="53" spans="1:5" ht="19" x14ac:dyDescent="0.25">
      <c r="A53" s="12"/>
      <c r="B53" s="13" t="s">
        <v>7</v>
      </c>
      <c r="C53" s="6">
        <v>7849.99</v>
      </c>
      <c r="D53" s="6"/>
      <c r="E53" s="6">
        <f>[1]CLASSES!R542</f>
        <v>43000</v>
      </c>
    </row>
    <row r="54" spans="1:5" ht="19" x14ac:dyDescent="0.25">
      <c r="A54" s="5"/>
      <c r="B54" s="6"/>
      <c r="C54" s="6">
        <v>7338.85</v>
      </c>
      <c r="D54" s="6"/>
      <c r="E54" s="6">
        <f>E52-E53</f>
        <v>-16000</v>
      </c>
    </row>
    <row r="55" spans="1:5" ht="19" x14ac:dyDescent="0.25">
      <c r="A55" s="5"/>
      <c r="B55" s="6"/>
    </row>
    <row r="56" spans="1:5" ht="19" x14ac:dyDescent="0.25">
      <c r="A56" s="5"/>
      <c r="B56" s="6"/>
    </row>
    <row r="57" spans="1:5" ht="19" x14ac:dyDescent="0.25">
      <c r="A57" s="7" t="s">
        <v>17</v>
      </c>
      <c r="B57" s="8"/>
      <c r="C57" s="9"/>
      <c r="D57" s="9"/>
      <c r="E57" s="9"/>
    </row>
    <row r="58" spans="1:5" ht="19" x14ac:dyDescent="0.25">
      <c r="A58" s="7"/>
      <c r="B58" s="14" t="s">
        <v>6</v>
      </c>
      <c r="C58" s="10">
        <v>1033425</v>
      </c>
      <c r="D58" s="10"/>
      <c r="E58" s="10">
        <f>[1]CLASSES!R551</f>
        <v>1934246</v>
      </c>
    </row>
    <row r="59" spans="1:5" ht="19" x14ac:dyDescent="0.25">
      <c r="A59" s="7"/>
      <c r="B59" s="14" t="s">
        <v>7</v>
      </c>
      <c r="C59" s="10">
        <v>694295.68</v>
      </c>
      <c r="D59" s="10"/>
      <c r="E59" s="10">
        <f>[1]CLASSES!R552</f>
        <v>1831605.05</v>
      </c>
    </row>
    <row r="60" spans="1:5" x14ac:dyDescent="0.2">
      <c r="A60" s="9"/>
      <c r="B60" s="11"/>
      <c r="C60" s="10">
        <v>339129.32</v>
      </c>
      <c r="D60" s="10"/>
      <c r="E60" s="10">
        <f>E58-E59</f>
        <v>102640.94999999995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2020-04-28T18:56:36Z</dcterms:created>
  <dcterms:modified xsi:type="dcterms:W3CDTF">2020-04-28T18:58:52Z</dcterms:modified>
</cp:coreProperties>
</file>